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ick F copy\board meetings\2026_treasurer's_reports\"/>
    </mc:Choice>
  </mc:AlternateContent>
  <xr:revisionPtr revIDLastSave="0" documentId="13_ncr:1_{E55D08F9-E50A-4B61-8F98-8EADC118AFA5}" xr6:coauthVersionLast="47" xr6:coauthVersionMax="47" xr10:uidLastSave="{00000000-0000-0000-0000-000000000000}"/>
  <bookViews>
    <workbookView xWindow="-110" yWindow="-110" windowWidth="19420" windowHeight="11500" activeTab="1" xr2:uid="{C8333F7D-C56E-4A1B-9C0C-C806CBB5157D}"/>
  </bookViews>
  <sheets>
    <sheet name="Budget 2026" sheetId="1" r:id="rId1"/>
    <sheet name="2026 budget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" i="2" l="1"/>
  <c r="J29" i="2"/>
  <c r="J31" i="2" s="1"/>
  <c r="C29" i="2"/>
  <c r="C31" i="2" s="1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2" i="2"/>
  <c r="E11" i="2"/>
  <c r="E10" i="2"/>
  <c r="E9" i="2"/>
  <c r="E8" i="2"/>
  <c r="E7" i="2"/>
  <c r="E6" i="2"/>
  <c r="E5" i="2"/>
  <c r="E4" i="2"/>
  <c r="E29" i="2" s="1"/>
  <c r="E31" i="2" s="1"/>
  <c r="E41" i="1"/>
  <c r="J29" i="1"/>
  <c r="J31" i="1" s="1"/>
  <c r="C29" i="1"/>
  <c r="C31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H14" i="1" s="1"/>
  <c r="H13" i="1"/>
  <c r="E12" i="1"/>
  <c r="H12" i="1" s="1"/>
  <c r="E11" i="1"/>
  <c r="H11" i="1" s="1"/>
  <c r="E10" i="1"/>
  <c r="H10" i="1" s="1"/>
  <c r="E9" i="1"/>
  <c r="H9" i="1" s="1"/>
  <c r="E8" i="1"/>
  <c r="H8" i="1" s="1"/>
  <c r="E7" i="1"/>
  <c r="H7" i="1" s="1"/>
  <c r="E6" i="1"/>
  <c r="H6" i="1" s="1"/>
  <c r="E5" i="1"/>
  <c r="H5" i="1" s="1"/>
  <c r="E4" i="1"/>
  <c r="E29" i="1" l="1"/>
  <c r="E31" i="1" s="1"/>
  <c r="H4" i="1"/>
  <c r="H31" i="2" l="1"/>
  <c r="H29" i="2"/>
  <c r="H29" i="1"/>
  <c r="H31" i="1"/>
</calcChain>
</file>

<file path=xl/sharedStrings.xml><?xml version="1.0" encoding="utf-8"?>
<sst xmlns="http://schemas.openxmlformats.org/spreadsheetml/2006/main" count="82" uniqueCount="40">
  <si>
    <t>CORINTH FREE LIBRARY</t>
  </si>
  <si>
    <t xml:space="preserve">Treasurer's Report </t>
  </si>
  <si>
    <t>ITEM</t>
  </si>
  <si>
    <t>BUDGETED                 2025</t>
  </si>
  <si>
    <t>YTD EXPENDED            LOCAL FUNDS</t>
  </si>
  <si>
    <t>BALANCE AVAILABLE</t>
  </si>
  <si>
    <t>BUDGET 2026</t>
  </si>
  <si>
    <t xml:space="preserve">Wages </t>
  </si>
  <si>
    <t>Retirement &amp; SS</t>
  </si>
  <si>
    <t>Employment insurance</t>
  </si>
  <si>
    <t>Payroll Admin</t>
  </si>
  <si>
    <t>Accounting Fess</t>
  </si>
  <si>
    <t>Other Professional Services</t>
  </si>
  <si>
    <t>Conferences &amp; Workshops</t>
  </si>
  <si>
    <t>Books</t>
  </si>
  <si>
    <t>Newspapers, Magazines</t>
  </si>
  <si>
    <t>Digital Materials</t>
  </si>
  <si>
    <t>Other Library Mtls-DVD, tapes etc</t>
  </si>
  <si>
    <t xml:space="preserve">Phone </t>
  </si>
  <si>
    <t>Postage</t>
  </si>
  <si>
    <t>Office Supplies</t>
  </si>
  <si>
    <t>Joint Automation SALS</t>
  </si>
  <si>
    <t>Copier</t>
  </si>
  <si>
    <t>Computers</t>
  </si>
  <si>
    <t>Other Equipment</t>
  </si>
  <si>
    <t>Electric</t>
  </si>
  <si>
    <t>Fuel</t>
  </si>
  <si>
    <t>Water</t>
  </si>
  <si>
    <t>Maint.-Cleaning, Grounds, furnace</t>
  </si>
  <si>
    <t>Property Insurance</t>
  </si>
  <si>
    <t>Miscellaneous</t>
  </si>
  <si>
    <t>Subtotal</t>
  </si>
  <si>
    <t>Special Projects</t>
  </si>
  <si>
    <t>Total</t>
  </si>
  <si>
    <t>ASSETS:</t>
  </si>
  <si>
    <t>CHECKBOOK BALANCE</t>
  </si>
  <si>
    <t xml:space="preserve"> </t>
  </si>
  <si>
    <t>CERTS OF DEPOSITS</t>
  </si>
  <si>
    <t>SPECIAL CD-DONATIONS</t>
  </si>
  <si>
    <t>TOTAL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</si>
</sst>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;[Red]&quot;$&quot;#,##0.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5" xfId="0" applyFont="1" applyBorder="1"/>
    <xf numFmtId="44" fontId="3" fillId="0" borderId="6" xfId="1" applyFont="1" applyBorder="1"/>
    <xf numFmtId="44" fontId="3" fillId="0" borderId="7" xfId="1" applyFont="1" applyBorder="1"/>
    <xf numFmtId="44" fontId="3" fillId="0" borderId="8" xfId="1" applyFont="1" applyBorder="1"/>
    <xf numFmtId="44" fontId="3" fillId="0" borderId="0" xfId="1" applyFont="1" applyBorder="1"/>
    <xf numFmtId="9" fontId="3" fillId="0" borderId="0" xfId="0" applyNumberFormat="1" applyFont="1"/>
    <xf numFmtId="44" fontId="3" fillId="0" borderId="9" xfId="1" applyFont="1" applyBorder="1"/>
    <xf numFmtId="44" fontId="3" fillId="0" borderId="10" xfId="1" applyFont="1" applyBorder="1"/>
    <xf numFmtId="44" fontId="3" fillId="0" borderId="0" xfId="0" applyNumberFormat="1" applyFont="1"/>
    <xf numFmtId="4" fontId="3" fillId="0" borderId="0" xfId="0" applyNumberFormat="1" applyFont="1"/>
    <xf numFmtId="0" fontId="4" fillId="0" borderId="0" xfId="2"/>
    <xf numFmtId="0" fontId="2" fillId="0" borderId="0" xfId="0" applyFont="1"/>
    <xf numFmtId="44" fontId="3" fillId="0" borderId="0" xfId="1" applyFont="1"/>
    <xf numFmtId="0" fontId="2" fillId="0" borderId="10" xfId="0" applyFont="1" applyBorder="1"/>
    <xf numFmtId="44" fontId="3" fillId="0" borderId="11" xfId="1" applyFont="1" applyBorder="1"/>
    <xf numFmtId="44" fontId="3" fillId="0" borderId="1" xfId="1" applyFont="1" applyBorder="1"/>
    <xf numFmtId="44" fontId="3" fillId="0" borderId="12" xfId="1" applyFont="1" applyBorder="1"/>
    <xf numFmtId="0" fontId="2" fillId="0" borderId="13" xfId="0" applyFont="1" applyBorder="1"/>
    <xf numFmtId="44" fontId="3" fillId="0" borderId="14" xfId="1" applyFont="1" applyBorder="1"/>
    <xf numFmtId="44" fontId="3" fillId="0" borderId="5" xfId="1" applyFont="1" applyFill="1" applyBorder="1"/>
    <xf numFmtId="0" fontId="2" fillId="0" borderId="15" xfId="0" applyFont="1" applyBorder="1"/>
    <xf numFmtId="44" fontId="3" fillId="0" borderId="15" xfId="1" applyFont="1" applyBorder="1"/>
    <xf numFmtId="0" fontId="5" fillId="0" borderId="0" xfId="0" applyFont="1"/>
    <xf numFmtId="2" fontId="3" fillId="0" borderId="0" xfId="0" applyNumberFormat="1" applyFont="1"/>
    <xf numFmtId="164" fontId="3" fillId="0" borderId="16" xfId="0" applyNumberFormat="1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tick%20F%20copy\board%20meetings\2025_treasurer's_reports\Corinth%20Free%20Library%202025%204th%20Q%20treasurers%20report%20(2).xlsx" TargetMode="External"/><Relationship Id="rId1" Type="http://schemas.openxmlformats.org/officeDocument/2006/relationships/externalLinkPath" Target="/Stick%20F%20copy/board%20meetings/2025_treasurer's_reports/Corinth%20Free%20Library%202025%204th%20Q%20treasurers%20report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penses'25"/>
      <sheetName val="Sheet1"/>
      <sheetName val="!stQtr Treas."/>
      <sheetName val="2nd Qtr Treas"/>
      <sheetName val="3rd Qtr Treas"/>
      <sheetName val="4th Qtr Treas"/>
      <sheetName val="Budget 2026"/>
    </sheetNames>
    <sheetDataSet>
      <sheetData sheetId="0">
        <row r="190">
          <cell r="D190">
            <v>77407.799999999988</v>
          </cell>
          <cell r="E190">
            <v>10461.909999999998</v>
          </cell>
          <cell r="F190">
            <v>870.39</v>
          </cell>
          <cell r="G190">
            <v>822.74</v>
          </cell>
          <cell r="H190">
            <v>250</v>
          </cell>
          <cell r="I190">
            <v>257</v>
          </cell>
          <cell r="J190">
            <v>150</v>
          </cell>
          <cell r="K190">
            <v>5194.67</v>
          </cell>
          <cell r="L190">
            <v>901.22</v>
          </cell>
          <cell r="N190">
            <v>669.46</v>
          </cell>
          <cell r="O190">
            <v>916.18</v>
          </cell>
          <cell r="P190">
            <v>151</v>
          </cell>
          <cell r="Q190">
            <v>1454.8100000000002</v>
          </cell>
          <cell r="R190">
            <v>4607.34</v>
          </cell>
          <cell r="S190">
            <v>84.67</v>
          </cell>
          <cell r="T190">
            <v>2314.64</v>
          </cell>
          <cell r="U190">
            <v>0</v>
          </cell>
          <cell r="V190">
            <v>2148.2399999999998</v>
          </cell>
          <cell r="W190">
            <v>3334.4300000000003</v>
          </cell>
          <cell r="X190">
            <v>205.5</v>
          </cell>
          <cell r="Y190">
            <v>3378.4700000000003</v>
          </cell>
          <cell r="Z190">
            <v>4577.8599999999997</v>
          </cell>
          <cell r="AA190">
            <v>187.69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1A4C1-230B-4F28-ABE5-D3F9B17B42C6}">
  <dimension ref="A1:Q42"/>
  <sheetViews>
    <sheetView workbookViewId="0">
      <selection sqref="A1:XFD1048576"/>
    </sheetView>
  </sheetViews>
  <sheetFormatPr defaultColWidth="9.08984375" defaultRowHeight="16" x14ac:dyDescent="0.4"/>
  <cols>
    <col min="1" max="1" width="30.1796875" style="1" customWidth="1"/>
    <col min="2" max="2" width="2.08984375" style="1" customWidth="1"/>
    <col min="3" max="3" width="16.453125" style="1" customWidth="1"/>
    <col min="4" max="4" width="2.08984375" style="1" customWidth="1"/>
    <col min="5" max="5" width="16.08984375" style="1" customWidth="1"/>
    <col min="6" max="6" width="2" style="1" customWidth="1"/>
    <col min="7" max="7" width="2.08984375" style="1" customWidth="1"/>
    <col min="8" max="8" width="13.08984375" style="1" customWidth="1"/>
    <col min="9" max="9" width="2.08984375" style="1" customWidth="1"/>
    <col min="10" max="10" width="15.453125" style="1" customWidth="1"/>
    <col min="11" max="13" width="9.08984375" style="1"/>
    <col min="14" max="14" width="14.90625" style="1" bestFit="1" customWidth="1"/>
    <col min="15" max="16" width="9.08984375" style="1"/>
    <col min="17" max="17" width="10.08984375" style="1" bestFit="1" customWidth="1"/>
    <col min="18" max="16384" width="9.08984375" style="1"/>
  </cols>
  <sheetData>
    <row r="1" spans="1:17" x14ac:dyDescent="0.4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</row>
    <row r="2" spans="1:17" ht="16.5" thickBot="1" x14ac:dyDescent="0.4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</row>
    <row r="3" spans="1:17" ht="32" x14ac:dyDescent="0.4">
      <c r="A3" s="2" t="s">
        <v>2</v>
      </c>
      <c r="B3" s="3"/>
      <c r="C3" s="4" t="s">
        <v>3</v>
      </c>
      <c r="D3" s="5"/>
      <c r="E3" s="5" t="s">
        <v>4</v>
      </c>
      <c r="F3" s="5"/>
      <c r="G3" s="5"/>
      <c r="H3" s="3" t="s">
        <v>5</v>
      </c>
      <c r="I3" s="3"/>
      <c r="J3" s="4" t="s">
        <v>6</v>
      </c>
    </row>
    <row r="4" spans="1:17" x14ac:dyDescent="0.4">
      <c r="A4" s="6" t="s">
        <v>7</v>
      </c>
      <c r="B4" s="7"/>
      <c r="C4" s="8">
        <v>76662.070000000007</v>
      </c>
      <c r="D4" s="7"/>
      <c r="E4" s="9">
        <f>'[1]Expenses''25'!D190</f>
        <v>77407.799999999988</v>
      </c>
      <c r="F4" s="9"/>
      <c r="G4" s="7"/>
      <c r="H4" s="10">
        <f>C4-E4</f>
        <v>-745.72999999998137</v>
      </c>
      <c r="I4" s="7"/>
      <c r="J4" s="8">
        <v>78183.31</v>
      </c>
      <c r="K4" s="11"/>
    </row>
    <row r="5" spans="1:17" x14ac:dyDescent="0.4">
      <c r="A5" s="6" t="s">
        <v>8</v>
      </c>
      <c r="B5" s="12"/>
      <c r="C5" s="8">
        <v>10360.049999999999</v>
      </c>
      <c r="D5" s="12"/>
      <c r="E5" s="9">
        <f>'[1]Expenses''25'!E190</f>
        <v>10461.909999999998</v>
      </c>
      <c r="F5" s="13"/>
      <c r="G5" s="12"/>
      <c r="H5" s="10">
        <f t="shared" ref="H5:H27" si="0">C5-E5</f>
        <v>-101.85999999999876</v>
      </c>
      <c r="I5" s="12"/>
      <c r="J5" s="8">
        <v>10567.15</v>
      </c>
    </row>
    <row r="6" spans="1:17" x14ac:dyDescent="0.4">
      <c r="A6" s="6" t="s">
        <v>9</v>
      </c>
      <c r="B6" s="12"/>
      <c r="C6" s="8">
        <v>1200</v>
      </c>
      <c r="D6" s="12"/>
      <c r="E6" s="9">
        <f>'[1]Expenses''25'!F190</f>
        <v>870.39</v>
      </c>
      <c r="F6" s="13"/>
      <c r="G6" s="12"/>
      <c r="H6" s="10">
        <f t="shared" si="0"/>
        <v>329.61</v>
      </c>
      <c r="I6" s="12"/>
      <c r="J6" s="8">
        <v>1200</v>
      </c>
      <c r="K6" s="11"/>
    </row>
    <row r="7" spans="1:17" x14ac:dyDescent="0.4">
      <c r="A7" s="6" t="s">
        <v>10</v>
      </c>
      <c r="B7" s="12"/>
      <c r="C7" s="8">
        <v>830</v>
      </c>
      <c r="D7" s="12"/>
      <c r="E7" s="9">
        <f>'[1]Expenses''25'!G190</f>
        <v>822.74</v>
      </c>
      <c r="F7" s="13"/>
      <c r="G7" s="12"/>
      <c r="H7" s="10">
        <f t="shared" si="0"/>
        <v>7.2599999999999909</v>
      </c>
      <c r="I7" s="12"/>
      <c r="J7" s="8">
        <v>830</v>
      </c>
      <c r="K7" s="11"/>
    </row>
    <row r="8" spans="1:17" x14ac:dyDescent="0.4">
      <c r="A8" s="6" t="s">
        <v>11</v>
      </c>
      <c r="B8" s="12"/>
      <c r="C8" s="8">
        <v>300</v>
      </c>
      <c r="D8" s="12"/>
      <c r="E8" s="9">
        <f>'[1]Expenses''25'!H190</f>
        <v>250</v>
      </c>
      <c r="F8" s="13"/>
      <c r="G8" s="12"/>
      <c r="H8" s="10">
        <f t="shared" si="0"/>
        <v>50</v>
      </c>
      <c r="I8" s="12"/>
      <c r="J8" s="8">
        <v>300</v>
      </c>
      <c r="N8" s="14"/>
    </row>
    <row r="9" spans="1:17" x14ac:dyDescent="0.4">
      <c r="A9" s="6" t="s">
        <v>12</v>
      </c>
      <c r="B9" s="12"/>
      <c r="C9" s="8">
        <v>400</v>
      </c>
      <c r="D9" s="12"/>
      <c r="E9" s="9">
        <f>'[1]Expenses''25'!I190</f>
        <v>257</v>
      </c>
      <c r="F9" s="13"/>
      <c r="G9" s="12"/>
      <c r="H9" s="10">
        <f t="shared" si="0"/>
        <v>143</v>
      </c>
      <c r="I9" s="12"/>
      <c r="J9" s="8">
        <v>400</v>
      </c>
    </row>
    <row r="10" spans="1:17" x14ac:dyDescent="0.4">
      <c r="A10" s="6" t="s">
        <v>13</v>
      </c>
      <c r="B10" s="12"/>
      <c r="C10" s="8">
        <v>300</v>
      </c>
      <c r="D10" s="12"/>
      <c r="E10" s="9">
        <f>'[1]Expenses''25'!J190</f>
        <v>150</v>
      </c>
      <c r="F10" s="13"/>
      <c r="G10" s="12"/>
      <c r="H10" s="10">
        <f t="shared" si="0"/>
        <v>150</v>
      </c>
      <c r="I10" s="12"/>
      <c r="J10" s="8">
        <v>300</v>
      </c>
    </row>
    <row r="11" spans="1:17" x14ac:dyDescent="0.4">
      <c r="A11" s="6" t="s">
        <v>14</v>
      </c>
      <c r="B11" s="12"/>
      <c r="C11" s="8">
        <v>7000</v>
      </c>
      <c r="D11" s="12"/>
      <c r="E11" s="9">
        <f>'[1]Expenses''25'!K190</f>
        <v>5194.67</v>
      </c>
      <c r="F11" s="13"/>
      <c r="G11" s="12"/>
      <c r="H11" s="10">
        <f t="shared" si="0"/>
        <v>1805.33</v>
      </c>
      <c r="I11" s="12"/>
      <c r="J11" s="8">
        <v>7000</v>
      </c>
    </row>
    <row r="12" spans="1:17" x14ac:dyDescent="0.4">
      <c r="A12" s="6" t="s">
        <v>15</v>
      </c>
      <c r="B12" s="12"/>
      <c r="C12" s="8">
        <v>800</v>
      </c>
      <c r="D12" s="12"/>
      <c r="E12" s="9">
        <f>'[1]Expenses''25'!L190</f>
        <v>901.22</v>
      </c>
      <c r="F12" s="13"/>
      <c r="G12" s="12"/>
      <c r="H12" s="10">
        <f t="shared" si="0"/>
        <v>-101.22000000000003</v>
      </c>
      <c r="I12" s="12"/>
      <c r="J12" s="8">
        <v>1500</v>
      </c>
      <c r="K12" s="11"/>
      <c r="Q12" s="15"/>
    </row>
    <row r="13" spans="1:17" x14ac:dyDescent="0.4">
      <c r="A13" s="6" t="s">
        <v>16</v>
      </c>
      <c r="B13" s="12"/>
      <c r="C13" s="8">
        <v>1500</v>
      </c>
      <c r="D13" s="12"/>
      <c r="E13" s="9">
        <v>1288</v>
      </c>
      <c r="F13" s="13"/>
      <c r="G13" s="12"/>
      <c r="H13" s="10">
        <f t="shared" si="0"/>
        <v>212</v>
      </c>
      <c r="I13" s="12"/>
      <c r="J13" s="8">
        <v>1500</v>
      </c>
      <c r="K13" s="11"/>
    </row>
    <row r="14" spans="1:17" x14ac:dyDescent="0.4">
      <c r="A14" s="6" t="s">
        <v>17</v>
      </c>
      <c r="B14" s="12"/>
      <c r="C14" s="8">
        <v>1000</v>
      </c>
      <c r="D14" s="12"/>
      <c r="E14" s="9">
        <f>'[1]Expenses''25'!N190</f>
        <v>669.46</v>
      </c>
      <c r="F14" s="13"/>
      <c r="G14" s="12"/>
      <c r="H14" s="10">
        <f t="shared" si="0"/>
        <v>330.53999999999996</v>
      </c>
      <c r="I14" s="12"/>
      <c r="J14" s="8">
        <v>1000</v>
      </c>
    </row>
    <row r="15" spans="1:17" x14ac:dyDescent="0.4">
      <c r="A15" s="6" t="s">
        <v>18</v>
      </c>
      <c r="B15" s="12"/>
      <c r="C15" s="8">
        <v>950</v>
      </c>
      <c r="D15" s="12"/>
      <c r="E15" s="9">
        <f>'[1]Expenses''25'!O190</f>
        <v>916.18</v>
      </c>
      <c r="F15" s="13"/>
      <c r="G15" s="12"/>
      <c r="H15" s="10">
        <f t="shared" si="0"/>
        <v>33.82000000000005</v>
      </c>
      <c r="I15" s="12"/>
      <c r="J15" s="8">
        <v>950</v>
      </c>
    </row>
    <row r="16" spans="1:17" x14ac:dyDescent="0.4">
      <c r="A16" s="6" t="s">
        <v>19</v>
      </c>
      <c r="B16" s="12"/>
      <c r="C16" s="8">
        <v>300</v>
      </c>
      <c r="D16" s="12"/>
      <c r="E16" s="9">
        <f>'[1]Expenses''25'!P190</f>
        <v>151</v>
      </c>
      <c r="F16" s="13"/>
      <c r="G16" s="12"/>
      <c r="H16" s="10">
        <f t="shared" si="0"/>
        <v>149</v>
      </c>
      <c r="I16" s="12"/>
      <c r="J16" s="8">
        <v>300</v>
      </c>
      <c r="K16" s="16"/>
    </row>
    <row r="17" spans="1:17" x14ac:dyDescent="0.4">
      <c r="A17" s="6" t="s">
        <v>20</v>
      </c>
      <c r="B17" s="12"/>
      <c r="C17" s="8">
        <v>2700</v>
      </c>
      <c r="D17" s="12"/>
      <c r="E17" s="9">
        <f>'[1]Expenses''25'!Q190</f>
        <v>1454.8100000000002</v>
      </c>
      <c r="F17" s="13"/>
      <c r="G17" s="12"/>
      <c r="H17" s="10">
        <f t="shared" si="0"/>
        <v>1245.1899999999998</v>
      </c>
      <c r="I17" s="12"/>
      <c r="J17" s="8">
        <v>2500</v>
      </c>
    </row>
    <row r="18" spans="1:17" x14ac:dyDescent="0.4">
      <c r="A18" s="6" t="s">
        <v>21</v>
      </c>
      <c r="B18" s="12"/>
      <c r="C18" s="8">
        <v>5000</v>
      </c>
      <c r="D18" s="12"/>
      <c r="E18" s="9">
        <f>'[1]Expenses''25'!R190</f>
        <v>4607.34</v>
      </c>
      <c r="F18" s="13"/>
      <c r="G18" s="12"/>
      <c r="H18" s="10">
        <f t="shared" si="0"/>
        <v>392.65999999999985</v>
      </c>
      <c r="I18" s="12"/>
      <c r="J18" s="8">
        <v>5100</v>
      </c>
      <c r="K18" s="16"/>
    </row>
    <row r="19" spans="1:17" x14ac:dyDescent="0.4">
      <c r="A19" s="6" t="s">
        <v>22</v>
      </c>
      <c r="B19" s="12"/>
      <c r="C19" s="8">
        <v>160</v>
      </c>
      <c r="D19" s="12"/>
      <c r="E19" s="9">
        <f>'[1]Expenses''25'!S190</f>
        <v>84.67</v>
      </c>
      <c r="F19" s="13"/>
      <c r="G19" s="12"/>
      <c r="H19" s="10">
        <f t="shared" si="0"/>
        <v>75.33</v>
      </c>
      <c r="I19" s="12"/>
      <c r="J19" s="8">
        <v>125</v>
      </c>
    </row>
    <row r="20" spans="1:17" x14ac:dyDescent="0.4">
      <c r="A20" s="6" t="s">
        <v>23</v>
      </c>
      <c r="B20" s="12"/>
      <c r="C20" s="8">
        <v>2000</v>
      </c>
      <c r="D20" s="12"/>
      <c r="E20" s="9">
        <f>'[1]Expenses''25'!T190</f>
        <v>2314.64</v>
      </c>
      <c r="F20" s="13"/>
      <c r="G20" s="12"/>
      <c r="H20" s="10">
        <f t="shared" si="0"/>
        <v>-314.63999999999987</v>
      </c>
      <c r="I20" s="12"/>
      <c r="J20" s="8">
        <v>3000</v>
      </c>
      <c r="O20" s="17"/>
      <c r="Q20" s="18"/>
    </row>
    <row r="21" spans="1:17" x14ac:dyDescent="0.4">
      <c r="A21" s="1" t="s">
        <v>24</v>
      </c>
      <c r="B21" s="12"/>
      <c r="C21" s="8"/>
      <c r="D21" s="12"/>
      <c r="E21" s="9">
        <f>'[1]Expenses''25'!U190</f>
        <v>0</v>
      </c>
      <c r="F21" s="13"/>
      <c r="G21" s="12"/>
      <c r="H21" s="10">
        <f t="shared" si="0"/>
        <v>0</v>
      </c>
      <c r="I21" s="12"/>
      <c r="J21" s="8"/>
      <c r="Q21" s="18"/>
    </row>
    <row r="22" spans="1:17" x14ac:dyDescent="0.4">
      <c r="A22" s="1" t="s">
        <v>25</v>
      </c>
      <c r="B22" s="12"/>
      <c r="C22" s="8">
        <v>2100</v>
      </c>
      <c r="D22" s="12"/>
      <c r="E22" s="9">
        <f>'[1]Expenses''25'!V190</f>
        <v>2148.2399999999998</v>
      </c>
      <c r="F22" s="13"/>
      <c r="G22" s="12"/>
      <c r="H22" s="10">
        <f t="shared" si="0"/>
        <v>-48.239999999999782</v>
      </c>
      <c r="I22" s="12"/>
      <c r="J22" s="8">
        <v>2500</v>
      </c>
      <c r="Q22" s="18"/>
    </row>
    <row r="23" spans="1:17" x14ac:dyDescent="0.4">
      <c r="A23" s="1" t="s">
        <v>26</v>
      </c>
      <c r="B23" s="12"/>
      <c r="C23" s="8">
        <v>3300</v>
      </c>
      <c r="D23" s="12"/>
      <c r="E23" s="9">
        <f>'[1]Expenses''25'!W190</f>
        <v>3334.4300000000003</v>
      </c>
      <c r="F23" s="13"/>
      <c r="G23" s="12"/>
      <c r="H23" s="10">
        <f t="shared" si="0"/>
        <v>-34.430000000000291</v>
      </c>
      <c r="I23" s="12"/>
      <c r="J23" s="8">
        <v>3500</v>
      </c>
      <c r="Q23" s="18"/>
    </row>
    <row r="24" spans="1:17" x14ac:dyDescent="0.4">
      <c r="A24" s="1" t="s">
        <v>27</v>
      </c>
      <c r="B24" s="12"/>
      <c r="C24" s="8">
        <v>275</v>
      </c>
      <c r="D24" s="12"/>
      <c r="E24" s="9">
        <f>'[1]Expenses''25'!X190</f>
        <v>205.5</v>
      </c>
      <c r="F24" s="13"/>
      <c r="G24" s="12"/>
      <c r="H24" s="10">
        <f t="shared" si="0"/>
        <v>69.5</v>
      </c>
      <c r="I24" s="12"/>
      <c r="J24" s="8">
        <v>225</v>
      </c>
      <c r="Q24" s="18"/>
    </row>
    <row r="25" spans="1:17" x14ac:dyDescent="0.4">
      <c r="A25" s="1" t="s">
        <v>28</v>
      </c>
      <c r="B25" s="12"/>
      <c r="C25" s="8">
        <v>2500</v>
      </c>
      <c r="D25" s="12"/>
      <c r="E25" s="9">
        <f>'[1]Expenses''25'!Y190</f>
        <v>3378.4700000000003</v>
      </c>
      <c r="F25" s="13"/>
      <c r="G25" s="12"/>
      <c r="H25" s="10">
        <f t="shared" si="0"/>
        <v>-878.47000000000025</v>
      </c>
      <c r="I25" s="12"/>
      <c r="J25" s="8">
        <v>3500</v>
      </c>
      <c r="Q25" s="18"/>
    </row>
    <row r="26" spans="1:17" x14ac:dyDescent="0.4">
      <c r="A26" s="1" t="s">
        <v>29</v>
      </c>
      <c r="B26" s="12"/>
      <c r="C26" s="8">
        <v>4000</v>
      </c>
      <c r="D26" s="12"/>
      <c r="E26" s="9">
        <f>'[1]Expenses''25'!Z190</f>
        <v>4577.8599999999997</v>
      </c>
      <c r="F26" s="13"/>
      <c r="G26" s="12"/>
      <c r="H26" s="10">
        <f t="shared" si="0"/>
        <v>-577.85999999999967</v>
      </c>
      <c r="I26" s="12"/>
      <c r="J26" s="8">
        <v>4700</v>
      </c>
      <c r="Q26" s="18"/>
    </row>
    <row r="27" spans="1:17" x14ac:dyDescent="0.4">
      <c r="A27" s="1" t="s">
        <v>30</v>
      </c>
      <c r="B27" s="12"/>
      <c r="C27" s="8">
        <v>500</v>
      </c>
      <c r="D27" s="12"/>
      <c r="E27" s="9">
        <f>'[1]Expenses''25'!AA190</f>
        <v>187.69</v>
      </c>
      <c r="F27" s="13"/>
      <c r="G27" s="12"/>
      <c r="H27" s="10">
        <f t="shared" si="0"/>
        <v>312.31</v>
      </c>
      <c r="I27" s="12"/>
      <c r="J27" s="8">
        <v>500</v>
      </c>
      <c r="Q27" s="18"/>
    </row>
    <row r="28" spans="1:17" ht="16.5" thickBot="1" x14ac:dyDescent="0.45">
      <c r="Q28" s="18"/>
    </row>
    <row r="29" spans="1:17" ht="16.5" thickBot="1" x14ac:dyDescent="0.45">
      <c r="A29" s="19" t="s">
        <v>31</v>
      </c>
      <c r="B29" s="12"/>
      <c r="C29" s="20">
        <f>SUM(C4:C28)</f>
        <v>124137.12000000001</v>
      </c>
      <c r="D29" s="12"/>
      <c r="E29" s="21">
        <f>SUM(E4:E28)</f>
        <v>121634.02</v>
      </c>
      <c r="F29" s="12"/>
      <c r="G29" s="12"/>
      <c r="H29" s="22">
        <f>SUM(H4:H20)</f>
        <v>3660.2900000000195</v>
      </c>
      <c r="I29" s="12"/>
      <c r="J29" s="20">
        <f>SUM(J4:J28)</f>
        <v>129680.45999999999</v>
      </c>
      <c r="Q29" s="18"/>
    </row>
    <row r="30" spans="1:17" ht="16.5" thickBot="1" x14ac:dyDescent="0.45">
      <c r="A30" s="23" t="s">
        <v>32</v>
      </c>
      <c r="B30" s="12"/>
      <c r="C30" s="24">
        <v>0</v>
      </c>
      <c r="D30" s="12"/>
      <c r="E30" s="25">
        <v>0</v>
      </c>
      <c r="F30" s="12"/>
      <c r="G30" s="12"/>
      <c r="H30" s="8"/>
      <c r="I30" s="12"/>
      <c r="J30" s="24">
        <v>0</v>
      </c>
      <c r="Q30" s="18"/>
    </row>
    <row r="31" spans="1:17" ht="16.5" thickBot="1" x14ac:dyDescent="0.45">
      <c r="A31" s="26" t="s">
        <v>33</v>
      </c>
      <c r="B31" s="12"/>
      <c r="C31" s="27">
        <f>C29+C30</f>
        <v>124137.12000000001</v>
      </c>
      <c r="D31" s="12"/>
      <c r="E31" s="27">
        <f>E29+E30</f>
        <v>121634.02</v>
      </c>
      <c r="F31" s="12"/>
      <c r="G31" s="12"/>
      <c r="H31" s="27">
        <f>SUM(H4:H20)</f>
        <v>3660.2900000000195</v>
      </c>
      <c r="I31" s="12"/>
      <c r="J31" s="27">
        <f>J29+J30</f>
        <v>129680.45999999999</v>
      </c>
    </row>
    <row r="33" spans="1:6" x14ac:dyDescent="0.4">
      <c r="A33" s="28" t="s">
        <v>34</v>
      </c>
    </row>
    <row r="35" spans="1:6" x14ac:dyDescent="0.4">
      <c r="A35" s="1" t="s">
        <v>35</v>
      </c>
      <c r="E35" s="15">
        <v>9361.2199999999993</v>
      </c>
      <c r="F35" s="1" t="s">
        <v>36</v>
      </c>
    </row>
    <row r="36" spans="1:6" x14ac:dyDescent="0.4">
      <c r="E36" s="29"/>
    </row>
    <row r="37" spans="1:6" x14ac:dyDescent="0.4">
      <c r="A37" s="1" t="s">
        <v>37</v>
      </c>
      <c r="E37" s="15">
        <v>58878.26</v>
      </c>
    </row>
    <row r="38" spans="1:6" x14ac:dyDescent="0.4">
      <c r="E38" s="29" t="s">
        <v>36</v>
      </c>
    </row>
    <row r="39" spans="1:6" x14ac:dyDescent="0.4">
      <c r="A39" s="1" t="s">
        <v>38</v>
      </c>
      <c r="E39" s="15">
        <v>92387.34</v>
      </c>
    </row>
    <row r="40" spans="1:6" x14ac:dyDescent="0.4">
      <c r="E40" s="29"/>
    </row>
    <row r="41" spans="1:6" ht="16.5" thickBot="1" x14ac:dyDescent="0.45">
      <c r="A41" s="17" t="s">
        <v>39</v>
      </c>
      <c r="E41" s="30">
        <f>SUM(E35:E39)</f>
        <v>160626.82</v>
      </c>
    </row>
    <row r="42" spans="1:6" ht="16.5" thickTop="1" x14ac:dyDescent="0.4"/>
  </sheetData>
  <mergeCells count="2">
    <mergeCell ref="A1:J1"/>
    <mergeCell ref="A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AB089-4AAD-4BAA-8EA4-C60000125969}">
  <sheetPr>
    <pageSetUpPr fitToPage="1"/>
  </sheetPr>
  <dimension ref="A1:Q42"/>
  <sheetViews>
    <sheetView tabSelected="1" workbookViewId="0">
      <selection activeCell="M7" sqref="M7"/>
    </sheetView>
  </sheetViews>
  <sheetFormatPr defaultColWidth="9.08984375" defaultRowHeight="16" x14ac:dyDescent="0.4"/>
  <cols>
    <col min="1" max="1" width="30.1796875" style="1" customWidth="1"/>
    <col min="2" max="2" width="2.08984375" style="1" customWidth="1"/>
    <col min="3" max="3" width="16.453125" style="1" customWidth="1"/>
    <col min="4" max="4" width="2.08984375" style="1" customWidth="1"/>
    <col min="5" max="5" width="16.08984375" style="1" customWidth="1"/>
    <col min="6" max="6" width="2" style="1" customWidth="1"/>
    <col min="7" max="7" width="2.08984375" style="1" customWidth="1"/>
    <col min="8" max="8" width="14.08984375" style="1" customWidth="1"/>
    <col min="9" max="9" width="2.08984375" style="1" customWidth="1"/>
    <col min="10" max="10" width="15.453125" style="1" customWidth="1"/>
    <col min="11" max="13" width="9.08984375" style="1"/>
    <col min="14" max="14" width="14.90625" style="1" bestFit="1" customWidth="1"/>
    <col min="15" max="16" width="9.08984375" style="1"/>
    <col min="17" max="17" width="10.08984375" style="1" bestFit="1" customWidth="1"/>
    <col min="18" max="16384" width="9.08984375" style="1"/>
  </cols>
  <sheetData>
    <row r="1" spans="1:17" x14ac:dyDescent="0.4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</row>
    <row r="2" spans="1:17" ht="16.5" thickBot="1" x14ac:dyDescent="0.4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</row>
    <row r="3" spans="1:17" ht="32" x14ac:dyDescent="0.4">
      <c r="A3" s="2" t="s">
        <v>2</v>
      </c>
      <c r="B3" s="3"/>
      <c r="C3" s="4" t="s">
        <v>3</v>
      </c>
      <c r="D3" s="5"/>
      <c r="E3" s="5" t="s">
        <v>4</v>
      </c>
      <c r="F3" s="5"/>
      <c r="G3" s="5"/>
      <c r="H3" s="3" t="s">
        <v>5</v>
      </c>
      <c r="I3" s="3"/>
      <c r="J3" s="4" t="s">
        <v>6</v>
      </c>
    </row>
    <row r="4" spans="1:17" x14ac:dyDescent="0.4">
      <c r="A4" s="6" t="s">
        <v>7</v>
      </c>
      <c r="B4" s="7"/>
      <c r="C4" s="8">
        <v>76662.070000000007</v>
      </c>
      <c r="D4" s="7"/>
      <c r="E4" s="9">
        <f>'[1]Expenses''25'!D190</f>
        <v>77407.799999999988</v>
      </c>
      <c r="F4" s="9"/>
      <c r="G4" s="7"/>
      <c r="H4" s="10"/>
      <c r="I4" s="7"/>
      <c r="J4" s="8">
        <v>78183.31</v>
      </c>
      <c r="K4" s="11"/>
    </row>
    <row r="5" spans="1:17" x14ac:dyDescent="0.4">
      <c r="A5" s="6" t="s">
        <v>8</v>
      </c>
      <c r="B5" s="12"/>
      <c r="C5" s="8">
        <v>10360.049999999999</v>
      </c>
      <c r="D5" s="12"/>
      <c r="E5" s="9">
        <f>'[1]Expenses''25'!E190</f>
        <v>10461.909999999998</v>
      </c>
      <c r="F5" s="13"/>
      <c r="G5" s="12"/>
      <c r="H5" s="10"/>
      <c r="I5" s="12"/>
      <c r="J5" s="8">
        <v>10567.15</v>
      </c>
    </row>
    <row r="6" spans="1:17" x14ac:dyDescent="0.4">
      <c r="A6" s="6" t="s">
        <v>9</v>
      </c>
      <c r="B6" s="12"/>
      <c r="C6" s="8">
        <v>1200</v>
      </c>
      <c r="D6" s="12"/>
      <c r="E6" s="9">
        <f>'[1]Expenses''25'!F190</f>
        <v>870.39</v>
      </c>
      <c r="F6" s="13"/>
      <c r="G6" s="12"/>
      <c r="H6" s="10"/>
      <c r="I6" s="12"/>
      <c r="J6" s="8">
        <v>1200</v>
      </c>
      <c r="K6" s="11"/>
    </row>
    <row r="7" spans="1:17" x14ac:dyDescent="0.4">
      <c r="A7" s="6" t="s">
        <v>10</v>
      </c>
      <c r="B7" s="12"/>
      <c r="C7" s="8">
        <v>830</v>
      </c>
      <c r="D7" s="12"/>
      <c r="E7" s="9">
        <f>'[1]Expenses''25'!G190</f>
        <v>822.74</v>
      </c>
      <c r="F7" s="13"/>
      <c r="G7" s="12"/>
      <c r="H7" s="10"/>
      <c r="I7" s="12"/>
      <c r="J7" s="8">
        <v>830</v>
      </c>
      <c r="K7" s="11"/>
    </row>
    <row r="8" spans="1:17" x14ac:dyDescent="0.4">
      <c r="A8" s="6" t="s">
        <v>11</v>
      </c>
      <c r="B8" s="12"/>
      <c r="C8" s="8">
        <v>300</v>
      </c>
      <c r="D8" s="12"/>
      <c r="E8" s="9">
        <f>'[1]Expenses''25'!H190</f>
        <v>250</v>
      </c>
      <c r="F8" s="13"/>
      <c r="G8" s="12"/>
      <c r="H8" s="10"/>
      <c r="I8" s="12"/>
      <c r="J8" s="8">
        <v>300</v>
      </c>
      <c r="N8" s="14"/>
    </row>
    <row r="9" spans="1:17" x14ac:dyDescent="0.4">
      <c r="A9" s="6" t="s">
        <v>12</v>
      </c>
      <c r="B9" s="12"/>
      <c r="C9" s="8">
        <v>400</v>
      </c>
      <c r="D9" s="12"/>
      <c r="E9" s="9">
        <f>'[1]Expenses''25'!I190</f>
        <v>257</v>
      </c>
      <c r="F9" s="13"/>
      <c r="G9" s="12"/>
      <c r="H9" s="10"/>
      <c r="I9" s="12"/>
      <c r="J9" s="8">
        <v>400</v>
      </c>
    </row>
    <row r="10" spans="1:17" x14ac:dyDescent="0.4">
      <c r="A10" s="6" t="s">
        <v>13</v>
      </c>
      <c r="B10" s="12"/>
      <c r="C10" s="8">
        <v>300</v>
      </c>
      <c r="D10" s="12"/>
      <c r="E10" s="9">
        <f>'[1]Expenses''25'!J190</f>
        <v>150</v>
      </c>
      <c r="F10" s="13"/>
      <c r="G10" s="12"/>
      <c r="H10" s="10"/>
      <c r="I10" s="12"/>
      <c r="J10" s="8">
        <v>300</v>
      </c>
    </row>
    <row r="11" spans="1:17" x14ac:dyDescent="0.4">
      <c r="A11" s="6" t="s">
        <v>14</v>
      </c>
      <c r="B11" s="12"/>
      <c r="C11" s="8">
        <v>7000</v>
      </c>
      <c r="D11" s="12"/>
      <c r="E11" s="9">
        <f>'[1]Expenses''25'!K190</f>
        <v>5194.67</v>
      </c>
      <c r="F11" s="13"/>
      <c r="G11" s="12"/>
      <c r="H11" s="10"/>
      <c r="I11" s="12"/>
      <c r="J11" s="8">
        <v>7000</v>
      </c>
    </row>
    <row r="12" spans="1:17" x14ac:dyDescent="0.4">
      <c r="A12" s="6" t="s">
        <v>15</v>
      </c>
      <c r="B12" s="12"/>
      <c r="C12" s="8">
        <v>800</v>
      </c>
      <c r="D12" s="12"/>
      <c r="E12" s="9">
        <f>'[1]Expenses''25'!L190</f>
        <v>901.22</v>
      </c>
      <c r="F12" s="13"/>
      <c r="G12" s="12"/>
      <c r="H12" s="10"/>
      <c r="I12" s="12"/>
      <c r="J12" s="8">
        <v>1500</v>
      </c>
      <c r="K12" s="11"/>
      <c r="Q12" s="15"/>
    </row>
    <row r="13" spans="1:17" x14ac:dyDescent="0.4">
      <c r="A13" s="6" t="s">
        <v>16</v>
      </c>
      <c r="B13" s="12"/>
      <c r="C13" s="8">
        <v>1500</v>
      </c>
      <c r="D13" s="12"/>
      <c r="E13" s="9">
        <v>1288</v>
      </c>
      <c r="F13" s="13"/>
      <c r="G13" s="12"/>
      <c r="H13" s="10"/>
      <c r="I13" s="12"/>
      <c r="J13" s="8">
        <v>1500</v>
      </c>
      <c r="K13" s="11"/>
    </row>
    <row r="14" spans="1:17" x14ac:dyDescent="0.4">
      <c r="A14" s="6" t="s">
        <v>17</v>
      </c>
      <c r="B14" s="12"/>
      <c r="C14" s="8">
        <v>1000</v>
      </c>
      <c r="D14" s="12"/>
      <c r="E14" s="9">
        <f>'[1]Expenses''25'!N190</f>
        <v>669.46</v>
      </c>
      <c r="F14" s="13"/>
      <c r="G14" s="12"/>
      <c r="H14" s="10"/>
      <c r="I14" s="12"/>
      <c r="J14" s="8">
        <v>1000</v>
      </c>
    </row>
    <row r="15" spans="1:17" x14ac:dyDescent="0.4">
      <c r="A15" s="6" t="s">
        <v>18</v>
      </c>
      <c r="B15" s="12"/>
      <c r="C15" s="8">
        <v>950</v>
      </c>
      <c r="D15" s="12"/>
      <c r="E15" s="9">
        <f>'[1]Expenses''25'!O190</f>
        <v>916.18</v>
      </c>
      <c r="F15" s="13"/>
      <c r="G15" s="12"/>
      <c r="H15" s="10"/>
      <c r="I15" s="12"/>
      <c r="J15" s="8">
        <v>950</v>
      </c>
    </row>
    <row r="16" spans="1:17" x14ac:dyDescent="0.4">
      <c r="A16" s="6" t="s">
        <v>19</v>
      </c>
      <c r="B16" s="12"/>
      <c r="C16" s="8">
        <v>300</v>
      </c>
      <c r="D16" s="12"/>
      <c r="E16" s="9">
        <f>'[1]Expenses''25'!P190</f>
        <v>151</v>
      </c>
      <c r="F16" s="13"/>
      <c r="G16" s="12"/>
      <c r="H16" s="10"/>
      <c r="I16" s="12"/>
      <c r="J16" s="8">
        <v>300</v>
      </c>
      <c r="K16" s="16"/>
    </row>
    <row r="17" spans="1:17" x14ac:dyDescent="0.4">
      <c r="A17" s="6" t="s">
        <v>20</v>
      </c>
      <c r="B17" s="12"/>
      <c r="C17" s="8">
        <v>2700</v>
      </c>
      <c r="D17" s="12"/>
      <c r="E17" s="9">
        <f>'[1]Expenses''25'!Q190</f>
        <v>1454.8100000000002</v>
      </c>
      <c r="F17" s="13"/>
      <c r="G17" s="12"/>
      <c r="H17" s="10"/>
      <c r="I17" s="12"/>
      <c r="J17" s="8">
        <v>2500</v>
      </c>
    </row>
    <row r="18" spans="1:17" x14ac:dyDescent="0.4">
      <c r="A18" s="6" t="s">
        <v>21</v>
      </c>
      <c r="B18" s="12"/>
      <c r="C18" s="8">
        <v>5000</v>
      </c>
      <c r="D18" s="12"/>
      <c r="E18" s="9">
        <f>'[1]Expenses''25'!R190</f>
        <v>4607.34</v>
      </c>
      <c r="F18" s="13"/>
      <c r="G18" s="12"/>
      <c r="H18" s="10"/>
      <c r="I18" s="12"/>
      <c r="J18" s="8">
        <v>5100</v>
      </c>
      <c r="K18" s="16"/>
    </row>
    <row r="19" spans="1:17" x14ac:dyDescent="0.4">
      <c r="A19" s="6" t="s">
        <v>22</v>
      </c>
      <c r="B19" s="12"/>
      <c r="C19" s="8">
        <v>160</v>
      </c>
      <c r="D19" s="12"/>
      <c r="E19" s="9">
        <f>'[1]Expenses''25'!S190</f>
        <v>84.67</v>
      </c>
      <c r="F19" s="13"/>
      <c r="G19" s="12"/>
      <c r="H19" s="10"/>
      <c r="I19" s="12"/>
      <c r="J19" s="8">
        <v>125</v>
      </c>
    </row>
    <row r="20" spans="1:17" x14ac:dyDescent="0.4">
      <c r="A20" s="6" t="s">
        <v>23</v>
      </c>
      <c r="B20" s="12"/>
      <c r="C20" s="8">
        <v>2000</v>
      </c>
      <c r="D20" s="12"/>
      <c r="E20" s="9">
        <f>'[1]Expenses''25'!T190</f>
        <v>2314.64</v>
      </c>
      <c r="F20" s="13"/>
      <c r="G20" s="12"/>
      <c r="H20" s="10"/>
      <c r="I20" s="12"/>
      <c r="J20" s="8">
        <v>3000</v>
      </c>
      <c r="O20" s="17"/>
      <c r="Q20" s="18"/>
    </row>
    <row r="21" spans="1:17" x14ac:dyDescent="0.4">
      <c r="A21" s="1" t="s">
        <v>24</v>
      </c>
      <c r="B21" s="12"/>
      <c r="C21" s="8"/>
      <c r="D21" s="12"/>
      <c r="E21" s="9">
        <f>'[1]Expenses''25'!U190</f>
        <v>0</v>
      </c>
      <c r="F21" s="13"/>
      <c r="G21" s="12"/>
      <c r="H21" s="10"/>
      <c r="I21" s="12"/>
      <c r="J21" s="8"/>
      <c r="Q21" s="18"/>
    </row>
    <row r="22" spans="1:17" x14ac:dyDescent="0.4">
      <c r="A22" s="1" t="s">
        <v>25</v>
      </c>
      <c r="B22" s="12"/>
      <c r="C22" s="8">
        <v>2100</v>
      </c>
      <c r="D22" s="12"/>
      <c r="E22" s="9">
        <f>'[1]Expenses''25'!V190</f>
        <v>2148.2399999999998</v>
      </c>
      <c r="F22" s="13"/>
      <c r="G22" s="12"/>
      <c r="H22" s="10"/>
      <c r="I22" s="12"/>
      <c r="J22" s="8">
        <v>2500</v>
      </c>
      <c r="Q22" s="18"/>
    </row>
    <row r="23" spans="1:17" x14ac:dyDescent="0.4">
      <c r="A23" s="1" t="s">
        <v>26</v>
      </c>
      <c r="B23" s="12"/>
      <c r="C23" s="8">
        <v>3300</v>
      </c>
      <c r="D23" s="12"/>
      <c r="E23" s="9">
        <f>'[1]Expenses''25'!W190</f>
        <v>3334.4300000000003</v>
      </c>
      <c r="F23" s="13"/>
      <c r="G23" s="12"/>
      <c r="H23" s="10"/>
      <c r="I23" s="12"/>
      <c r="J23" s="8">
        <v>3500</v>
      </c>
      <c r="Q23" s="18"/>
    </row>
    <row r="24" spans="1:17" x14ac:dyDescent="0.4">
      <c r="A24" s="1" t="s">
        <v>27</v>
      </c>
      <c r="B24" s="12"/>
      <c r="C24" s="8">
        <v>275</v>
      </c>
      <c r="D24" s="12"/>
      <c r="E24" s="9">
        <f>'[1]Expenses''25'!X190</f>
        <v>205.5</v>
      </c>
      <c r="F24" s="13"/>
      <c r="G24" s="12"/>
      <c r="H24" s="10"/>
      <c r="I24" s="12"/>
      <c r="J24" s="8">
        <v>225</v>
      </c>
      <c r="Q24" s="18"/>
    </row>
    <row r="25" spans="1:17" x14ac:dyDescent="0.4">
      <c r="A25" s="1" t="s">
        <v>28</v>
      </c>
      <c r="B25" s="12"/>
      <c r="C25" s="8">
        <v>2500</v>
      </c>
      <c r="D25" s="12"/>
      <c r="E25" s="9">
        <f>'[1]Expenses''25'!Y190</f>
        <v>3378.4700000000003</v>
      </c>
      <c r="F25" s="13"/>
      <c r="G25" s="12"/>
      <c r="H25" s="10"/>
      <c r="I25" s="12"/>
      <c r="J25" s="8">
        <v>3500</v>
      </c>
      <c r="Q25" s="18"/>
    </row>
    <row r="26" spans="1:17" x14ac:dyDescent="0.4">
      <c r="A26" s="1" t="s">
        <v>29</v>
      </c>
      <c r="B26" s="12"/>
      <c r="C26" s="8">
        <v>4000</v>
      </c>
      <c r="D26" s="12"/>
      <c r="E26" s="9">
        <f>'[1]Expenses''25'!Z190</f>
        <v>4577.8599999999997</v>
      </c>
      <c r="F26" s="13"/>
      <c r="G26" s="12"/>
      <c r="H26" s="10"/>
      <c r="I26" s="12"/>
      <c r="J26" s="8">
        <v>4700</v>
      </c>
      <c r="Q26" s="18"/>
    </row>
    <row r="27" spans="1:17" x14ac:dyDescent="0.4">
      <c r="A27" s="1" t="s">
        <v>30</v>
      </c>
      <c r="B27" s="12"/>
      <c r="C27" s="8">
        <v>500</v>
      </c>
      <c r="D27" s="12"/>
      <c r="E27" s="9">
        <f>'[1]Expenses''25'!AA190</f>
        <v>187.69</v>
      </c>
      <c r="F27" s="13"/>
      <c r="G27" s="12"/>
      <c r="H27" s="10"/>
      <c r="I27" s="12"/>
      <c r="J27" s="8">
        <v>500</v>
      </c>
      <c r="Q27" s="18"/>
    </row>
    <row r="28" spans="1:17" ht="16.5" thickBot="1" x14ac:dyDescent="0.45">
      <c r="Q28" s="18"/>
    </row>
    <row r="29" spans="1:17" ht="16.5" thickBot="1" x14ac:dyDescent="0.45">
      <c r="A29" s="19" t="s">
        <v>31</v>
      </c>
      <c r="B29" s="12"/>
      <c r="C29" s="20">
        <f>SUM(C4:C28)</f>
        <v>124137.12000000001</v>
      </c>
      <c r="D29" s="12"/>
      <c r="E29" s="21">
        <f>SUM(E4:E28)</f>
        <v>121634.02</v>
      </c>
      <c r="F29" s="12"/>
      <c r="G29" s="12"/>
      <c r="H29" s="22">
        <f>SUM(H4:H20)</f>
        <v>0</v>
      </c>
      <c r="I29" s="12"/>
      <c r="J29" s="20">
        <f>SUM(J4:J28)</f>
        <v>129680.45999999999</v>
      </c>
      <c r="Q29" s="18"/>
    </row>
    <row r="30" spans="1:17" ht="16.5" thickBot="1" x14ac:dyDescent="0.45">
      <c r="A30" s="23" t="s">
        <v>32</v>
      </c>
      <c r="B30" s="12"/>
      <c r="C30" s="24">
        <v>0</v>
      </c>
      <c r="D30" s="12"/>
      <c r="E30" s="25">
        <v>0</v>
      </c>
      <c r="F30" s="12"/>
      <c r="G30" s="12"/>
      <c r="H30" s="8"/>
      <c r="I30" s="12"/>
      <c r="J30" s="24">
        <v>0</v>
      </c>
      <c r="Q30" s="18"/>
    </row>
    <row r="31" spans="1:17" ht="16.5" thickBot="1" x14ac:dyDescent="0.45">
      <c r="A31" s="26" t="s">
        <v>33</v>
      </c>
      <c r="B31" s="12"/>
      <c r="C31" s="27">
        <f>C29+C30</f>
        <v>124137.12000000001</v>
      </c>
      <c r="D31" s="12"/>
      <c r="E31" s="27">
        <f>E29+E30</f>
        <v>121634.02</v>
      </c>
      <c r="F31" s="12"/>
      <c r="G31" s="12"/>
      <c r="H31" s="27">
        <f>SUM(H4:H20)</f>
        <v>0</v>
      </c>
      <c r="I31" s="12"/>
      <c r="J31" s="27">
        <f>J29+J30</f>
        <v>129680.45999999999</v>
      </c>
    </row>
    <row r="33" spans="1:6" x14ac:dyDescent="0.4">
      <c r="A33" s="28" t="s">
        <v>34</v>
      </c>
    </row>
    <row r="35" spans="1:6" x14ac:dyDescent="0.4">
      <c r="A35" s="1" t="s">
        <v>35</v>
      </c>
      <c r="E35" s="15">
        <v>9361.2199999999993</v>
      </c>
      <c r="F35" s="1" t="s">
        <v>36</v>
      </c>
    </row>
    <row r="36" spans="1:6" x14ac:dyDescent="0.4">
      <c r="E36" s="29"/>
    </row>
    <row r="37" spans="1:6" x14ac:dyDescent="0.4">
      <c r="A37" s="1" t="s">
        <v>37</v>
      </c>
      <c r="E37" s="15">
        <v>58878.26</v>
      </c>
    </row>
    <row r="38" spans="1:6" x14ac:dyDescent="0.4">
      <c r="E38" s="29" t="s">
        <v>36</v>
      </c>
    </row>
    <row r="39" spans="1:6" x14ac:dyDescent="0.4">
      <c r="A39" s="1" t="s">
        <v>38</v>
      </c>
      <c r="E39" s="15">
        <v>92387.34</v>
      </c>
    </row>
    <row r="40" spans="1:6" x14ac:dyDescent="0.4">
      <c r="E40" s="29"/>
    </row>
    <row r="41" spans="1:6" ht="16.5" thickBot="1" x14ac:dyDescent="0.45">
      <c r="A41" s="17" t="s">
        <v>39</v>
      </c>
      <c r="E41" s="30">
        <f>SUM(E35:E39)</f>
        <v>160626.82</v>
      </c>
    </row>
    <row r="42" spans="1:6" ht="16.5" thickTop="1" x14ac:dyDescent="0.4"/>
  </sheetData>
  <mergeCells count="2">
    <mergeCell ref="A1:J1"/>
    <mergeCell ref="A2:J2"/>
  </mergeCells>
  <pageMargins left="0.7" right="0.7" top="0.75" bottom="0.75" header="0.3" footer="0.3"/>
  <pageSetup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2026</vt:lpstr>
      <vt:lpstr>2026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Fasulo,Rebecca</dc:creator>
  <cp:lastModifiedBy>Fasulo,Rebecca</cp:lastModifiedBy>
  <cp:lastPrinted>2026-04-07T20:30:16Z</cp:lastPrinted>
  <dcterms:created xsi:type="dcterms:W3CDTF">2026-01-03T18:44:30Z</dcterms:created>
  <dcterms:modified xsi:type="dcterms:W3CDTF">2026-04-14T20:07:23Z</dcterms:modified>
</cp:coreProperties>
</file>